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https://d.docs.live.net/5936e88b782df1d7/デスクトップ/CMA検証フォルダ/"/>
    </mc:Choice>
  </mc:AlternateContent>
  <xr:revisionPtr revIDLastSave="2" documentId="8_{8B1F2DB8-A0BE-4E50-9060-59C9B22C4BD8}" xr6:coauthVersionLast="47" xr6:coauthVersionMax="47" xr10:uidLastSave="{258B441C-1014-40F5-A5F2-A77EEF105958}"/>
  <bookViews>
    <workbookView xWindow="-120" yWindow="-120" windowWidth="24240" windowHeight="13140" activeTab="2"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<sst xmlns="http://schemas.openxmlformats.org/spreadsheetml/2006/main" count="60" uniqueCount="49">
  <si>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</si>
  <si>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</si>
  <si>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</si>
  <si>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</si>
  <si>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</si>
  <si>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</si>
  <si>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</si>
  <si>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</si>
  <si>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</si>
  <si>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</si>
  <si>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</si>
  <si>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</si>
  <si>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</si>
  <si>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</si>
  <si>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</si>
  <si>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</si>
  <si>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</si>
  <si>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</si>
  <si>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</si>
  <si>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</si>
  <si>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</si>
  <si>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</si>
  <si>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</si>
  <si>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</si>
  <si>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</si>
  <si>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</si>
  <si>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</si>
  <si>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</si>
  <si>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</si>
  <si>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</si>
  <si>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</si>
  <si>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</si>
  <si>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</si>
  <si>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</si>
  <si>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GBPJPY</t>
    <phoneticPr fontId="1"/>
  </si>
  <si>
    <t>フィボナッチターゲット1.27, 1.5, 2.0で決済(黄色で塗りつぶしたところはフィボナッチターゲット3以上がとれている）</t>
    <rPh sb="29" eb="31">
      <t>キイロ</t>
    </rPh>
    <rPh sb="32" eb="33">
      <t>ヌ</t>
    </rPh>
    <rPh sb="54" eb="56">
      <t>イジョウ</t>
    </rPh>
    <phoneticPr fontId="1"/>
  </si>
  <si>
    <t>1H足</t>
    <rPh sb="2" eb="3">
      <t>アシ</t>
    </rPh>
    <phoneticPr fontId="1"/>
  </si>
  <si>
    <t>検証１</t>
    <rPh sb="0" eb="2">
      <t>ケンショウ</t>
    </rPh>
    <phoneticPr fontId="1"/>
  </si>
  <si>
    <t>ヘッドアンドショルダー（逆も含む）を形成後、ネックラインの価格でエントリー待ち、ネックラインをブレイクでエントリー</t>
    <rPh sb="12" eb="13">
      <t>ギャク</t>
    </rPh>
    <rPh sb="14" eb="15">
      <t>フク</t>
    </rPh>
    <rPh sb="18" eb="20">
      <t>ケイセイ</t>
    </rPh>
    <rPh sb="20" eb="21">
      <t>アト</t>
    </rPh>
    <rPh sb="29" eb="31">
      <t>カカク</t>
    </rPh>
    <rPh sb="37" eb="38">
      <t>マ</t>
    </rPh>
    <phoneticPr fontId="1"/>
  </si>
  <si>
    <t>気づき（考え方）</t>
    <rPh sb="0" eb="1">
      <t>キ</t>
    </rPh>
    <rPh sb="4" eb="5">
      <t>カンガ</t>
    </rPh>
    <rPh sb="6" eb="7">
      <t>カタ</t>
    </rPh>
    <phoneticPr fontId="1"/>
  </si>
  <si>
    <t>・右肩を否定する動きが確認できた時点でエントリーするため、エントリーポイントは、右肩の高値ラインで設定（買いの逆指値）</t>
    <rPh sb="1" eb="2">
      <t>ミギ</t>
    </rPh>
    <rPh sb="2" eb="3">
      <t>カタ</t>
    </rPh>
    <rPh sb="4" eb="6">
      <t>ヒテイ</t>
    </rPh>
    <rPh sb="8" eb="9">
      <t>ウゴ</t>
    </rPh>
    <rPh sb="11" eb="13">
      <t>カクニン</t>
    </rPh>
    <rPh sb="16" eb="18">
      <t>ジテン</t>
    </rPh>
    <rPh sb="40" eb="41">
      <t>ミギ</t>
    </rPh>
    <rPh sb="41" eb="42">
      <t>カタ</t>
    </rPh>
    <rPh sb="43" eb="45">
      <t>タカネ</t>
    </rPh>
    <rPh sb="49" eb="51">
      <t>セッテイ</t>
    </rPh>
    <rPh sb="52" eb="53">
      <t>カ</t>
    </rPh>
    <rPh sb="55" eb="56">
      <t>ギャク</t>
    </rPh>
    <rPh sb="56" eb="58">
      <t>サシネ</t>
    </rPh>
    <phoneticPr fontId="1"/>
  </si>
  <si>
    <t>・エントリーポイントをブレイクでエントリーする</t>
    <phoneticPr fontId="1"/>
  </si>
  <si>
    <t>・ネックライン候補①だと、ダマシに引っ掛かりやすいので、今回のパターン（否定＋右肩上がり）では、候補②をネックラインとして採用した。</t>
    <rPh sb="7" eb="9">
      <t>コウホ</t>
    </rPh>
    <rPh sb="17" eb="18">
      <t>ヒ</t>
    </rPh>
    <rPh sb="19" eb="20">
      <t>カ</t>
    </rPh>
    <rPh sb="28" eb="30">
      <t>コンカイ</t>
    </rPh>
    <rPh sb="36" eb="38">
      <t>ヒテイ</t>
    </rPh>
    <rPh sb="39" eb="40">
      <t>ミギ</t>
    </rPh>
    <rPh sb="40" eb="41">
      <t>カタ</t>
    </rPh>
    <rPh sb="41" eb="42">
      <t>ア</t>
    </rPh>
    <rPh sb="48" eb="50">
      <t>コウホ</t>
    </rPh>
    <rPh sb="61" eb="63">
      <t>サイヨウ</t>
    </rPh>
    <phoneticPr fontId="1"/>
  </si>
  <si>
    <t>・ヘッドアンドショルダーの肯定、否定（ヘッド形成後に急落、右肩否定で左肩と右肩の高値比較で、右肩下がりか、右肩上がりか）のパターン別に、ダマシに引っ掛かりにくいネックラインを設定するルールを仮決めして、</t>
    <rPh sb="13" eb="15">
      <t>コウテイ</t>
    </rPh>
    <rPh sb="16" eb="18">
      <t>ヒテイ</t>
    </rPh>
    <rPh sb="22" eb="24">
      <t>ケイセイ</t>
    </rPh>
    <rPh sb="24" eb="25">
      <t>アト</t>
    </rPh>
    <rPh sb="26" eb="28">
      <t>キュウラク</t>
    </rPh>
    <rPh sb="29" eb="30">
      <t>ミギ</t>
    </rPh>
    <rPh sb="30" eb="31">
      <t>カタ</t>
    </rPh>
    <rPh sb="31" eb="33">
      <t>ヒテイ</t>
    </rPh>
    <rPh sb="34" eb="35">
      <t>ヒダリ</t>
    </rPh>
    <rPh sb="35" eb="36">
      <t>カタ</t>
    </rPh>
    <rPh sb="37" eb="38">
      <t>ミギ</t>
    </rPh>
    <rPh sb="38" eb="39">
      <t>カタ</t>
    </rPh>
    <rPh sb="40" eb="42">
      <t>タカネ</t>
    </rPh>
    <rPh sb="42" eb="44">
      <t>ヒカク</t>
    </rPh>
    <rPh sb="46" eb="47">
      <t>ミギ</t>
    </rPh>
    <rPh sb="47" eb="48">
      <t>カタ</t>
    </rPh>
    <rPh sb="48" eb="49">
      <t>サ</t>
    </rPh>
    <rPh sb="53" eb="54">
      <t>ミギ</t>
    </rPh>
    <rPh sb="54" eb="55">
      <t>カタ</t>
    </rPh>
    <rPh sb="55" eb="56">
      <t>ア</t>
    </rPh>
    <rPh sb="65" eb="66">
      <t>ベツ</t>
    </rPh>
    <rPh sb="72" eb="73">
      <t>ヒ</t>
    </rPh>
    <rPh sb="74" eb="75">
      <t>カ</t>
    </rPh>
    <rPh sb="87" eb="89">
      <t>セッテイ</t>
    </rPh>
    <rPh sb="95" eb="96">
      <t>カリ</t>
    </rPh>
    <rPh sb="96" eb="97">
      <t>キ</t>
    </rPh>
    <phoneticPr fontId="1"/>
  </si>
  <si>
    <t>（図示して、頭の中にはパターンがあるのですが）検証してみたらよいかなと思いました。</t>
    <rPh sb="1" eb="3">
      <t>ズシ</t>
    </rPh>
    <rPh sb="6" eb="7">
      <t>アタマ</t>
    </rPh>
    <rPh sb="8" eb="9">
      <t>ナカ</t>
    </rPh>
    <rPh sb="23" eb="25">
      <t>ケンショウ</t>
    </rPh>
    <rPh sb="35" eb="36">
      <t>オモ</t>
    </rPh>
    <phoneticPr fontId="1"/>
  </si>
  <si>
    <t>→　上記の内容につき、なにかあれば、コメントを頂ければ幸いです。</t>
    <rPh sb="2" eb="4">
      <t>ジョウキ</t>
    </rPh>
    <rPh sb="5" eb="7">
      <t>ナイヨウ</t>
    </rPh>
    <rPh sb="23" eb="24">
      <t>イタダ</t>
    </rPh>
    <rPh sb="27" eb="28">
      <t>サイワ</t>
    </rPh>
    <phoneticPr fontId="1"/>
  </si>
  <si>
    <t>前回４１回目に関し、佐々木さんからダイバージェンスの手法につき教えて頂きました。有難うございます。取り組みが初めてなので、そもそもＭＡＣＤとは何かから始める必要があり、少し時間がかかりますが、取り組みます。今回はヘッドアンドショルダーの検証で、肯定と否定の内、否定形で右肩上がりのパターンにつき検証しました。ヘッドアンドショルダーが完成し、売り逆指値でエントリーすることを前提に仕掛けるので、相場が逆方向に動いた場合でも、この売り逆指値がダマシに引っ掛かりにくい形で注文を入れればよいのではと考え、取り組んでみました。内容を確認頂き、何かあればコメントを頂ければ幸いです。</t>
    <rPh sb="0" eb="2">
      <t>ゼンカイ</t>
    </rPh>
    <rPh sb="4" eb="5">
      <t>カイ</t>
    </rPh>
    <rPh sb="5" eb="6">
      <t>メ</t>
    </rPh>
    <rPh sb="7" eb="8">
      <t>カン</t>
    </rPh>
    <rPh sb="10" eb="13">
      <t>ササキ</t>
    </rPh>
    <rPh sb="26" eb="28">
      <t>シュホウ</t>
    </rPh>
    <rPh sb="31" eb="32">
      <t>オシ</t>
    </rPh>
    <rPh sb="34" eb="35">
      <t>イタダキ</t>
    </rPh>
    <rPh sb="40" eb="42">
      <t>アリガト</t>
    </rPh>
    <rPh sb="49" eb="50">
      <t>ト</t>
    </rPh>
    <rPh sb="51" eb="52">
      <t>ク</t>
    </rPh>
    <rPh sb="54" eb="55">
      <t>ハジ</t>
    </rPh>
    <rPh sb="71" eb="72">
      <t>ナニ</t>
    </rPh>
    <rPh sb="75" eb="76">
      <t>ハジ</t>
    </rPh>
    <rPh sb="78" eb="80">
      <t>ヒツヨウ</t>
    </rPh>
    <rPh sb="84" eb="85">
      <t>スコ</t>
    </rPh>
    <rPh sb="86" eb="88">
      <t>ジカン</t>
    </rPh>
    <rPh sb="96" eb="97">
      <t>ト</t>
    </rPh>
    <rPh sb="98" eb="99">
      <t>ク</t>
    </rPh>
    <rPh sb="103" eb="105">
      <t>コンカイ</t>
    </rPh>
    <rPh sb="118" eb="120">
      <t>ケンショウ</t>
    </rPh>
    <rPh sb="122" eb="124">
      <t>コウテイ</t>
    </rPh>
    <rPh sb="125" eb="127">
      <t>ヒテイ</t>
    </rPh>
    <rPh sb="128" eb="129">
      <t>ウチ</t>
    </rPh>
    <rPh sb="130" eb="132">
      <t>ヒテイ</t>
    </rPh>
    <rPh sb="132" eb="133">
      <t>ケイ</t>
    </rPh>
    <rPh sb="134" eb="135">
      <t>ミギ</t>
    </rPh>
    <rPh sb="135" eb="136">
      <t>カタ</t>
    </rPh>
    <rPh sb="136" eb="137">
      <t>ア</t>
    </rPh>
    <rPh sb="147" eb="149">
      <t>ケンショウ</t>
    </rPh>
    <rPh sb="166" eb="168">
      <t>カンセイ</t>
    </rPh>
    <rPh sb="170" eb="171">
      <t>ウ</t>
    </rPh>
    <rPh sb="172" eb="173">
      <t>ギャク</t>
    </rPh>
    <rPh sb="173" eb="175">
      <t>サシネ</t>
    </rPh>
    <rPh sb="186" eb="188">
      <t>ゼンテイ</t>
    </rPh>
    <rPh sb="189" eb="191">
      <t>シカ</t>
    </rPh>
    <rPh sb="196" eb="198">
      <t>ソウバ</t>
    </rPh>
    <rPh sb="199" eb="200">
      <t>ギャク</t>
    </rPh>
    <rPh sb="200" eb="202">
      <t>ホウコウ</t>
    </rPh>
    <rPh sb="203" eb="204">
      <t>ウゴ</t>
    </rPh>
    <rPh sb="206" eb="208">
      <t>バアイ</t>
    </rPh>
    <rPh sb="213" eb="214">
      <t>ウ</t>
    </rPh>
    <rPh sb="215" eb="216">
      <t>ギャク</t>
    </rPh>
    <rPh sb="216" eb="218">
      <t>サシネ</t>
    </rPh>
    <rPh sb="223" eb="224">
      <t>ヒ</t>
    </rPh>
    <rPh sb="225" eb="226">
      <t>カ</t>
    </rPh>
    <rPh sb="231" eb="232">
      <t>カタチ</t>
    </rPh>
    <rPh sb="233" eb="235">
      <t>チュウモン</t>
    </rPh>
    <rPh sb="236" eb="237">
      <t>イ</t>
    </rPh>
    <rPh sb="246" eb="247">
      <t>カンガ</t>
    </rPh>
    <rPh sb="249" eb="250">
      <t>ト</t>
    </rPh>
    <rPh sb="251" eb="252">
      <t>ク</t>
    </rPh>
    <rPh sb="259" eb="261">
      <t>ナイヨウ</t>
    </rPh>
    <rPh sb="262" eb="264">
      <t>カクニン</t>
    </rPh>
    <rPh sb="264" eb="265">
      <t>イタダキ</t>
    </rPh>
    <rPh sb="267" eb="268">
      <t>ナニ</t>
    </rPh>
    <rPh sb="277" eb="278">
      <t>イタダ</t>
    </rPh>
    <rPh sb="281" eb="282">
      <t>サイワ</t>
    </rPh>
    <phoneticPr fontId="1"/>
  </si>
  <si>
    <t>引き続き、ヘッドアンドショルダーの検証を行う。</t>
    <rPh sb="0" eb="1">
      <t>ヒ</t>
    </rPh>
    <rPh sb="2" eb="3">
      <t>ツヅ</t>
    </rPh>
    <rPh sb="17" eb="19">
      <t>ケンショウ</t>
    </rPh>
    <rPh sb="20" eb="21">
      <t>オコナ</t>
    </rPh>
    <phoneticPr fontId="1"/>
  </si>
  <si>
    <t>入塾して２ケ月が経過しました。少し焦る気持ちがありますが、１つ１つ課題をクリアして取り組んでいければと思っています。先週のGBPJPYは予想以上にアップトレンドが続き、ちょっと驚いています。先週末の状態からそろそろ転換かなと思います。ロンドンの開始時刻（日本時間で１５時）を注視して、エントリーチャンスを冷静に、虎視眈々と待ちたいと思います。</t>
    <rPh sb="0" eb="2">
      <t>ニュウジュク</t>
    </rPh>
    <rPh sb="6" eb="7">
      <t>ツキ</t>
    </rPh>
    <rPh sb="8" eb="10">
      <t>ケイカ</t>
    </rPh>
    <rPh sb="15" eb="16">
      <t>スコ</t>
    </rPh>
    <rPh sb="17" eb="18">
      <t>アセ</t>
    </rPh>
    <rPh sb="19" eb="21">
      <t>キモ</t>
    </rPh>
    <rPh sb="33" eb="35">
      <t>カダイ</t>
    </rPh>
    <rPh sb="41" eb="42">
      <t>ト</t>
    </rPh>
    <rPh sb="43" eb="44">
      <t>ク</t>
    </rPh>
    <rPh sb="51" eb="52">
      <t>オモ</t>
    </rPh>
    <rPh sb="58" eb="60">
      <t>センシュウ</t>
    </rPh>
    <rPh sb="68" eb="70">
      <t>ヨソウ</t>
    </rPh>
    <rPh sb="70" eb="72">
      <t>イジョウ</t>
    </rPh>
    <rPh sb="81" eb="82">
      <t>ツヅ</t>
    </rPh>
    <rPh sb="88" eb="89">
      <t>オドロ</t>
    </rPh>
    <rPh sb="95" eb="97">
      <t>センシュウ</t>
    </rPh>
    <rPh sb="97" eb="98">
      <t>マツ</t>
    </rPh>
    <rPh sb="99" eb="101">
      <t>ジョウタイ</t>
    </rPh>
    <rPh sb="107" eb="109">
      <t>テンカン</t>
    </rPh>
    <rPh sb="112" eb="113">
      <t>オモ</t>
    </rPh>
    <rPh sb="122" eb="124">
      <t>カイシ</t>
    </rPh>
    <rPh sb="124" eb="126">
      <t>ジコク</t>
    </rPh>
    <rPh sb="127" eb="129">
      <t>ニホン</t>
    </rPh>
    <rPh sb="129" eb="131">
      <t>ジカン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</si>
</sst>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5"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sz val="11"/>
      <color rgb="FFFF0000"/>
      <name val="ＭＳ Ｐゴシック"/>
      <family val="3"/>
      <charset val="12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02">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2" fillId="0" borderId="9" xfId="0" applyNumberFormat="1" applyFont="1" applyFill="1" applyBorder="1">
      <alignment vertical="center"/>
    </xf>
    <xf numFmtId="0" fontId="10" fillId="0" borderId="0" xfId="2" applyAlignment="1">
      <alignment horizontal="center" vertical="center"/>
    </xf>
    <xf numFmtId="0" fontId="14" fillId="0" borderId="0" xfId="2" applyFont="1">
      <alignment vertical="center"/>
    </xf>
    <xf numFmtId="0" fontId="10" fillId="0" borderId="0" xfId="2" applyAlignment="1">
      <alignment horizontal="left" vertical="center"/>
    </xf>
    <xf numFmtId="0" fontId="12" fillId="0" borderId="5" xfId="0" applyNumberFormat="1" applyFont="1" applyFill="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61</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78</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137</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136</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135</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106</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103</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182</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184</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227</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278</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270</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318</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333</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311</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359</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359</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402</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407</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410</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412</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3</xdr:row>
      <xdr:rowOff>0</xdr:rowOff>
    </xdr:from>
    <xdr:to>
      <xdr:col>25</xdr:col>
      <xdr:colOff>410956</xdr:colOff>
      <xdr:row>40</xdr:row>
      <xdr:rowOff>167044</xdr:rowOff>
    </xdr:to>
    <xdr:pic>
      <xdr:nvPicPr>
        <xdr:cNvPr id="25" name="図 24">
          <a:extLst>
            <a:ext uri="{FF2B5EF4-FFF2-40B4-BE49-F238E27FC236}">
              <a16:creationId xmlns:a16="http://schemas.microsoft.com/office/drawing/2014/main" id="{059BAEB2-70BF-4EC2-9265-55181DF23220}"/>
            </a:ext>
          </a:extLst>
        </xdr:cNvPr>
        <xdr:cNvPicPr>
          <a:picLocks noChangeAspect="1"/>
        </xdr:cNvPicPr>
      </xdr:nvPicPr>
      <xdr:blipFill>
        <a:blip xmlns:r="http://schemas.openxmlformats.org/officeDocument/2006/relationships" r:embed="rId1"/>
        <a:stretch>
          <a:fillRect/>
        </a:stretch>
      </xdr:blipFill>
      <xdr:spPr>
        <a:xfrm>
          <a:off x="500063" y="535781"/>
          <a:ext cx="15198518" cy="677501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Normal="100" workbookViewId="0">
      <pane xSplit="1" ySplit="8" topLeftCell="B9" activePane="bottomRight" state="frozen"/>
      <selection pane="topRight" activeCell="B1" sqref="B1"/>
      <selection pane="bottomLeft" activeCell="A9" sqref="A9"/>
      <selection pane="bottomRight" activeCell="G9" sqref="G9"/>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34</v>
      </c>
    </row>
    <row r="2" spans="1:18" x14ac:dyDescent="0.4">
      <c r="A2" s="1" t="s">
        <v>8</v>
      </c>
      <c r="C2" t="s">
        <v>36</v>
      </c>
    </row>
    <row r="3" spans="1:18" x14ac:dyDescent="0.4">
      <c r="A3" s="1" t="s">
        <v>10</v>
      </c>
      <c r="C3" s="29">
        <v>100000</v>
      </c>
    </row>
    <row r="4" spans="1:18" x14ac:dyDescent="0.4">
      <c r="A4" s="1" t="s">
        <v>11</v>
      </c>
      <c r="C4" s="29" t="s">
        <v>38</v>
      </c>
    </row>
    <row r="5" spans="1:18" ht="19.5" thickBot="1" x14ac:dyDescent="0.45">
      <c r="A5" s="1" t="s">
        <v>12</v>
      </c>
      <c r="C5" s="29" t="s">
        <v>35</v>
      </c>
    </row>
    <row r="6" spans="1:18" ht="19.5" thickBot="1" x14ac:dyDescent="0.45">
      <c r="A6" s="24" t="s">
        <v>0</v>
      </c>
      <c r="B6" s="24" t="s">
        <v>1</v>
      </c>
      <c r="C6" s="24" t="s">
        <v>1</v>
      </c>
      <c r="D6" s="48" t="s">
        <v>24</v>
      </c>
      <c r="E6" s="25"/>
      <c r="F6" s="26"/>
      <c r="G6" s="88" t="s">
        <v>3</v>
      </c>
      <c r="H6" s="89"/>
      <c r="I6" s="95"/>
      <c r="J6" s="88" t="s">
        <v>22</v>
      </c>
      <c r="K6" s="89"/>
      <c r="L6" s="95"/>
      <c r="M6" s="88" t="s">
        <v>23</v>
      </c>
      <c r="N6" s="89"/>
      <c r="O6" s="95"/>
    </row>
    <row r="7" spans="1:18" ht="19.5" thickBot="1" x14ac:dyDescent="0.45">
      <c r="A7" s="27"/>
      <c r="B7" s="27" t="s">
        <v>2</v>
      </c>
      <c r="C7" s="63" t="s">
        <v>28</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92" t="s">
        <v>22</v>
      </c>
      <c r="K8" s="93"/>
      <c r="L8" s="94"/>
      <c r="M8" s="92"/>
      <c r="N8" s="93"/>
      <c r="O8" s="94"/>
    </row>
    <row r="9" spans="1:18" x14ac:dyDescent="0.4">
      <c r="A9" s="9">
        <v>1</v>
      </c>
      <c r="B9" s="23">
        <v>44263</v>
      </c>
      <c r="C9" s="50">
        <v>1</v>
      </c>
      <c r="D9" s="54">
        <v>1.27</v>
      </c>
      <c r="E9" s="55">
        <v>1.5</v>
      </c>
      <c r="F9" s="87">
        <v>-1</v>
      </c>
      <c r="G9" s="22">
        <f>IF(D9="","",G8+M9)</f>
        <v>103810</v>
      </c>
      <c r="H9" s="22">
        <f t="shared" ref="H9" si="0">IF(E9="","",H8+N9)</f>
        <v>104500</v>
      </c>
      <c r="I9" s="22">
        <f t="shared" ref="I9" si="1">IF(F9="","",I8+O9)</f>
        <v>97000</v>
      </c>
      <c r="J9" s="41">
        <f>IF(G8="","",G8*0.03)</f>
        <v>3000</v>
      </c>
      <c r="K9" s="42">
        <f>IF(H8="","",H8*0.03)</f>
        <v>3000</v>
      </c>
      <c r="L9" s="43">
        <f>IF(I8="","",I8*0.03)</f>
        <v>3000</v>
      </c>
      <c r="M9" s="41">
        <f>IF(D9="","",J9*D9)</f>
        <v>3810</v>
      </c>
      <c r="N9" s="42">
        <f>IF(E9="","",K9*E9)</f>
        <v>4500</v>
      </c>
      <c r="O9" s="43">
        <f>IF(F9="","",L9*F9)</f>
        <v>-3000</v>
      </c>
      <c r="P9" s="40"/>
      <c r="Q9" s="40"/>
      <c r="R9" s="40"/>
    </row>
    <row r="10" spans="1:18" x14ac:dyDescent="0.4">
      <c r="A10" s="9">
        <v>2</v>
      </c>
      <c r="B10" s="5"/>
      <c r="C10" s="47"/>
      <c r="D10" s="56"/>
      <c r="E10" s="57"/>
      <c r="F10" s="83"/>
      <c r="G10" s="22" t="str">
        <f t="shared" ref="G10:G42" si="2">IF(D10="","",G9+M10)</f>
        <v/>
      </c>
      <c r="H10" s="22" t="str">
        <f t="shared" ref="H10:H42" si="3">IF(E10="","",H9+N10)</f>
        <v/>
      </c>
      <c r="I10" s="22" t="str">
        <f t="shared" ref="I10:I42" si="4">IF(F10="","",I9+O10)</f>
        <v/>
      </c>
      <c r="J10" s="44">
        <f t="shared" ref="J10:J12" si="5">IF(G9="","",G9*0.03)</f>
        <v>3114.2999999999997</v>
      </c>
      <c r="K10" s="45">
        <f t="shared" ref="K10:K12" si="6">IF(H9="","",H9*0.03)</f>
        <v>3135</v>
      </c>
      <c r="L10" s="46">
        <f t="shared" ref="L10:L12" si="7">IF(I9="","",I9*0.03)</f>
        <v>2910</v>
      </c>
      <c r="M10" s="44" t="str">
        <f t="shared" ref="M10:M12" si="8">IF(D10="","",J10*D10)</f>
        <v/>
      </c>
      <c r="N10" s="45" t="str">
        <f t="shared" ref="N10:N12" si="9">IF(E10="","",K10*E10)</f>
        <v/>
      </c>
      <c r="O10" s="46" t="str">
        <f t="shared" ref="O10:O12" si="10">IF(F10="","",L10*F10)</f>
        <v/>
      </c>
      <c r="P10" s="40"/>
      <c r="Q10" s="40"/>
      <c r="R10" s="40"/>
    </row>
    <row r="11" spans="1:18" x14ac:dyDescent="0.4">
      <c r="A11" s="9">
        <v>3</v>
      </c>
      <c r="B11" s="5"/>
      <c r="C11" s="47"/>
      <c r="D11" s="56"/>
      <c r="E11" s="57"/>
      <c r="F11" s="83"/>
      <c r="G11" s="22" t="str">
        <f t="shared" si="2"/>
        <v/>
      </c>
      <c r="H11" s="22" t="str">
        <f t="shared" si="3"/>
        <v/>
      </c>
      <c r="I11" s="22" t="str">
        <f t="shared" si="4"/>
        <v/>
      </c>
      <c r="J11" s="44" t="str">
        <f t="shared" si="5"/>
        <v/>
      </c>
      <c r="K11" s="45" t="str">
        <f t="shared" si="6"/>
        <v/>
      </c>
      <c r="L11" s="46" t="str">
        <f t="shared" si="7"/>
        <v/>
      </c>
      <c r="M11" s="44" t="str">
        <f t="shared" si="8"/>
        <v/>
      </c>
      <c r="N11" s="45" t="str">
        <f t="shared" si="9"/>
        <v/>
      </c>
      <c r="O11" s="46" t="str">
        <f t="shared" si="10"/>
        <v/>
      </c>
      <c r="P11" s="40"/>
      <c r="Q11" s="40"/>
      <c r="R11" s="40"/>
    </row>
    <row r="12" spans="1:18" x14ac:dyDescent="0.4">
      <c r="A12" s="9">
        <v>4</v>
      </c>
      <c r="B12" s="5"/>
      <c r="C12" s="47"/>
      <c r="D12" s="56"/>
      <c r="E12" s="57"/>
      <c r="F12" s="83"/>
      <c r="G12" s="22" t="str">
        <f t="shared" si="2"/>
        <v/>
      </c>
      <c r="H12" s="22" t="str">
        <f t="shared" si="3"/>
        <v/>
      </c>
      <c r="I12" s="22" t="str">
        <f t="shared" si="4"/>
        <v/>
      </c>
      <c r="J12" s="44" t="str">
        <f t="shared" si="5"/>
        <v/>
      </c>
      <c r="K12" s="45" t="str">
        <f t="shared" si="6"/>
        <v/>
      </c>
      <c r="L12" s="46" t="str">
        <f t="shared" si="7"/>
        <v/>
      </c>
      <c r="M12" s="44" t="str">
        <f t="shared" si="8"/>
        <v/>
      </c>
      <c r="N12" s="45" t="str">
        <f t="shared" si="9"/>
        <v/>
      </c>
      <c r="O12" s="46" t="str">
        <f t="shared" si="10"/>
        <v/>
      </c>
      <c r="P12" s="40"/>
      <c r="Q12" s="40"/>
      <c r="R12" s="40"/>
    </row>
    <row r="13" spans="1:18" x14ac:dyDescent="0.4">
      <c r="A13" s="9">
        <v>5</v>
      </c>
      <c r="B13" s="5"/>
      <c r="C13" s="47"/>
      <c r="D13" s="56"/>
      <c r="E13" s="57"/>
      <c r="F13" s="83"/>
      <c r="G13" s="22" t="str">
        <f t="shared" si="2"/>
        <v/>
      </c>
      <c r="H13" s="22" t="str">
        <f t="shared" si="3"/>
        <v/>
      </c>
      <c r="I13" s="22" t="str">
        <f t="shared" si="4"/>
        <v/>
      </c>
      <c r="J13" s="44" t="str">
        <f t="shared" ref="J13:J58" si="11">IF(G12="","",G12*0.03)</f>
        <v/>
      </c>
      <c r="K13" s="45" t="str">
        <f t="shared" ref="K13:K58" si="12">IF(H12="","",H12*0.03)</f>
        <v/>
      </c>
      <c r="L13" s="46" t="str">
        <f t="shared" ref="L13:L58" si="13">IF(I12="","",I12*0.03)</f>
        <v/>
      </c>
      <c r="M13" s="44" t="str">
        <f t="shared" ref="M13:M58" si="14">IF(D13="","",J13*D13)</f>
        <v/>
      </c>
      <c r="N13" s="45" t="str">
        <f t="shared" ref="N13:N58" si="15">IF(E13="","",K13*E13)</f>
        <v/>
      </c>
      <c r="O13" s="46" t="str">
        <f t="shared" ref="O13:O58" si="16">IF(F13="","",L13*F13)</f>
        <v/>
      </c>
      <c r="P13" s="40"/>
      <c r="Q13" s="40"/>
      <c r="R13" s="40"/>
    </row>
    <row r="14" spans="1:18" x14ac:dyDescent="0.4">
      <c r="A14" s="9">
        <v>6</v>
      </c>
      <c r="B14" s="5"/>
      <c r="C14" s="47"/>
      <c r="D14" s="56"/>
      <c r="E14" s="57"/>
      <c r="F14" s="83"/>
      <c r="G14" s="22" t="str">
        <f t="shared" si="2"/>
        <v/>
      </c>
      <c r="H14" s="22" t="str">
        <f t="shared" si="3"/>
        <v/>
      </c>
      <c r="I14" s="22" t="str">
        <f t="shared" si="4"/>
        <v/>
      </c>
      <c r="J14" s="44" t="str">
        <f t="shared" si="11"/>
        <v/>
      </c>
      <c r="K14" s="45" t="str">
        <f t="shared" si="12"/>
        <v/>
      </c>
      <c r="L14" s="46" t="str">
        <f t="shared" si="13"/>
        <v/>
      </c>
      <c r="M14" s="44" t="str">
        <f t="shared" si="14"/>
        <v/>
      </c>
      <c r="N14" s="45" t="str">
        <f t="shared" si="15"/>
        <v/>
      </c>
      <c r="O14" s="46" t="str">
        <f t="shared" si="16"/>
        <v/>
      </c>
      <c r="P14" s="40"/>
      <c r="Q14" s="40"/>
      <c r="R14" s="40"/>
    </row>
    <row r="15" spans="1:18" x14ac:dyDescent="0.4">
      <c r="A15" s="9">
        <v>7</v>
      </c>
      <c r="B15" s="5"/>
      <c r="C15" s="47"/>
      <c r="D15" s="56"/>
      <c r="E15" s="57"/>
      <c r="F15" s="83"/>
      <c r="G15" s="22" t="str">
        <f t="shared" si="2"/>
        <v/>
      </c>
      <c r="H15" s="22" t="str">
        <f t="shared" si="3"/>
        <v/>
      </c>
      <c r="I15" s="22" t="str">
        <f t="shared" si="4"/>
        <v/>
      </c>
      <c r="J15" s="44" t="str">
        <f t="shared" si="11"/>
        <v/>
      </c>
      <c r="K15" s="45" t="str">
        <f t="shared" si="12"/>
        <v/>
      </c>
      <c r="L15" s="46" t="str">
        <f t="shared" si="13"/>
        <v/>
      </c>
      <c r="M15" s="44" t="str">
        <f t="shared" si="14"/>
        <v/>
      </c>
      <c r="N15" s="45" t="str">
        <f t="shared" si="15"/>
        <v/>
      </c>
      <c r="O15" s="46" t="str">
        <f t="shared" si="16"/>
        <v/>
      </c>
      <c r="P15" s="40"/>
      <c r="Q15" s="40"/>
      <c r="R15" s="40"/>
    </row>
    <row r="16" spans="1:18" x14ac:dyDescent="0.4">
      <c r="A16" s="9">
        <v>8</v>
      </c>
      <c r="B16" s="5"/>
      <c r="C16" s="47"/>
      <c r="D16" s="56"/>
      <c r="E16" s="57"/>
      <c r="F16" s="83"/>
      <c r="G16" s="22" t="str">
        <f t="shared" si="2"/>
        <v/>
      </c>
      <c r="H16" s="22" t="str">
        <f t="shared" si="3"/>
        <v/>
      </c>
      <c r="I16" s="22" t="str">
        <f t="shared" si="4"/>
        <v/>
      </c>
      <c r="J16" s="44" t="str">
        <f t="shared" si="11"/>
        <v/>
      </c>
      <c r="K16" s="45" t="str">
        <f t="shared" si="12"/>
        <v/>
      </c>
      <c r="L16" s="46" t="str">
        <f t="shared" si="13"/>
        <v/>
      </c>
      <c r="M16" s="44" t="str">
        <f t="shared" si="14"/>
        <v/>
      </c>
      <c r="N16" s="45" t="str">
        <f t="shared" si="15"/>
        <v/>
      </c>
      <c r="O16" s="46" t="str">
        <f t="shared" si="16"/>
        <v/>
      </c>
      <c r="P16" s="40"/>
      <c r="Q16" s="40"/>
      <c r="R16" s="40"/>
    </row>
    <row r="17" spans="1:18" x14ac:dyDescent="0.4">
      <c r="A17" s="9">
        <v>9</v>
      </c>
      <c r="B17" s="5"/>
      <c r="C17" s="47"/>
      <c r="D17" s="56"/>
      <c r="E17" s="57"/>
      <c r="F17" s="83"/>
      <c r="G17" s="22" t="str">
        <f t="shared" si="2"/>
        <v/>
      </c>
      <c r="H17" s="22" t="str">
        <f t="shared" si="3"/>
        <v/>
      </c>
      <c r="I17" s="22" t="str">
        <f t="shared" si="4"/>
        <v/>
      </c>
      <c r="J17" s="44" t="str">
        <f t="shared" si="11"/>
        <v/>
      </c>
      <c r="K17" s="45" t="str">
        <f t="shared" si="12"/>
        <v/>
      </c>
      <c r="L17" s="46" t="str">
        <f t="shared" si="13"/>
        <v/>
      </c>
      <c r="M17" s="44" t="str">
        <f t="shared" si="14"/>
        <v/>
      </c>
      <c r="N17" s="45" t="str">
        <f t="shared" si="15"/>
        <v/>
      </c>
      <c r="O17" s="46" t="str">
        <f t="shared" si="16"/>
        <v/>
      </c>
      <c r="P17" s="40"/>
      <c r="Q17" s="40"/>
      <c r="R17" s="40"/>
    </row>
    <row r="18" spans="1:18" x14ac:dyDescent="0.4">
      <c r="A18" s="9">
        <v>10</v>
      </c>
      <c r="B18" s="5"/>
      <c r="C18" s="47"/>
      <c r="D18" s="56"/>
      <c r="E18" s="57"/>
      <c r="F18" s="58"/>
      <c r="G18" s="22" t="str">
        <f t="shared" si="2"/>
        <v/>
      </c>
      <c r="H18" s="22" t="str">
        <f t="shared" si="3"/>
        <v/>
      </c>
      <c r="I18" s="22" t="str">
        <f t="shared" si="4"/>
        <v/>
      </c>
      <c r="J18" s="44" t="str">
        <f t="shared" si="11"/>
        <v/>
      </c>
      <c r="K18" s="45" t="str">
        <f t="shared" si="12"/>
        <v/>
      </c>
      <c r="L18" s="46" t="str">
        <f t="shared" si="13"/>
        <v/>
      </c>
      <c r="M18" s="44" t="str">
        <f t="shared" si="14"/>
        <v/>
      </c>
      <c r="N18" s="45" t="str">
        <f t="shared" si="15"/>
        <v/>
      </c>
      <c r="O18" s="46" t="str">
        <f t="shared" si="16"/>
        <v/>
      </c>
      <c r="P18" s="40"/>
      <c r="Q18" s="40"/>
      <c r="R18" s="40"/>
    </row>
    <row r="19" spans="1:18" x14ac:dyDescent="0.4">
      <c r="A19" s="9">
        <v>11</v>
      </c>
      <c r="B19" s="5"/>
      <c r="C19" s="47"/>
      <c r="D19" s="56"/>
      <c r="E19" s="57"/>
      <c r="F19" s="83"/>
      <c r="G19" s="22" t="str">
        <f t="shared" si="2"/>
        <v/>
      </c>
      <c r="H19" s="22" t="str">
        <f t="shared" si="3"/>
        <v/>
      </c>
      <c r="I19" s="22" t="str">
        <f t="shared" si="4"/>
        <v/>
      </c>
      <c r="J19" s="44" t="str">
        <f t="shared" si="11"/>
        <v/>
      </c>
      <c r="K19" s="45" t="str">
        <f t="shared" si="12"/>
        <v/>
      </c>
      <c r="L19" s="46" t="str">
        <f t="shared" si="13"/>
        <v/>
      </c>
      <c r="M19" s="44" t="str">
        <f t="shared" si="14"/>
        <v/>
      </c>
      <c r="N19" s="45" t="str">
        <f t="shared" si="15"/>
        <v/>
      </c>
      <c r="O19" s="46" t="str">
        <f t="shared" si="16"/>
        <v/>
      </c>
      <c r="P19" s="40"/>
      <c r="Q19" s="40"/>
      <c r="R19" s="40"/>
    </row>
    <row r="20" spans="1:18" x14ac:dyDescent="0.4">
      <c r="A20" s="9">
        <v>12</v>
      </c>
      <c r="B20" s="5"/>
      <c r="C20" s="47"/>
      <c r="D20" s="56"/>
      <c r="E20" s="57"/>
      <c r="F20" s="58"/>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4">
      <c r="A21" s="9">
        <v>13</v>
      </c>
      <c r="B21" s="5"/>
      <c r="C21" s="47"/>
      <c r="D21" s="56"/>
      <c r="E21" s="57"/>
      <c r="F21" s="58"/>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
      <c r="A22" s="9">
        <v>14</v>
      </c>
      <c r="B22" s="5"/>
      <c r="C22" s="47"/>
      <c r="D22" s="56"/>
      <c r="E22" s="57"/>
      <c r="F22" s="83"/>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
      <c r="A23" s="9">
        <v>15</v>
      </c>
      <c r="B23" s="5"/>
      <c r="C23" s="47"/>
      <c r="D23" s="56"/>
      <c r="E23" s="57"/>
      <c r="F23" s="79"/>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
      <c r="A24" s="9">
        <v>16</v>
      </c>
      <c r="B24" s="5"/>
      <c r="C24" s="47"/>
      <c r="D24" s="56"/>
      <c r="E24" s="57"/>
      <c r="F24" s="58"/>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
      <c r="A25" s="9">
        <v>17</v>
      </c>
      <c r="B25" s="5"/>
      <c r="C25" s="47"/>
      <c r="D25" s="56"/>
      <c r="E25" s="57"/>
      <c r="F25" s="58"/>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
      <c r="A26" s="9">
        <v>18</v>
      </c>
      <c r="B26" s="5"/>
      <c r="C26" s="47"/>
      <c r="D26" s="56"/>
      <c r="E26" s="57"/>
      <c r="F26" s="58"/>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
      <c r="A27" s="9">
        <v>19</v>
      </c>
      <c r="B27" s="5"/>
      <c r="C27" s="47"/>
      <c r="D27" s="56"/>
      <c r="E27" s="57"/>
      <c r="F27" s="83"/>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
      <c r="A28" s="9">
        <v>20</v>
      </c>
      <c r="B28" s="5"/>
      <c r="C28" s="47"/>
      <c r="D28" s="56"/>
      <c r="E28" s="57"/>
      <c r="F28" s="83"/>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
      <c r="A29" s="9">
        <v>21</v>
      </c>
      <c r="B29" s="5"/>
      <c r="C29" s="47"/>
      <c r="D29" s="56"/>
      <c r="E29" s="57"/>
      <c r="F29" s="83"/>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
      <c r="A30" s="9">
        <v>22</v>
      </c>
      <c r="B30" s="5"/>
      <c r="C30" s="47"/>
      <c r="D30" s="56"/>
      <c r="E30" s="57"/>
      <c r="F30" s="79"/>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
      <c r="A31" s="9">
        <v>23</v>
      </c>
      <c r="B31" s="5"/>
      <c r="C31" s="47"/>
      <c r="D31" s="56"/>
      <c r="E31" s="57"/>
      <c r="F31" s="58"/>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
      <c r="A32" s="9">
        <v>24</v>
      </c>
      <c r="B32" s="5"/>
      <c r="C32" s="47"/>
      <c r="D32" s="56"/>
      <c r="E32" s="57"/>
      <c r="F32" s="83"/>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25</v>
      </c>
      <c r="B33" s="5"/>
      <c r="C33" s="47"/>
      <c r="D33" s="56"/>
      <c r="E33" s="57"/>
      <c r="F33" s="83"/>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26</v>
      </c>
      <c r="B34" s="5"/>
      <c r="C34" s="47"/>
      <c r="D34" s="56"/>
      <c r="E34" s="57"/>
      <c r="F34" s="83"/>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27</v>
      </c>
      <c r="B35" s="5"/>
      <c r="C35" s="47"/>
      <c r="D35" s="56"/>
      <c r="E35" s="57"/>
      <c r="F35" s="79"/>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28</v>
      </c>
      <c r="B36" s="5"/>
      <c r="C36" s="47"/>
      <c r="D36" s="56"/>
      <c r="E36" s="57"/>
      <c r="F36" s="83"/>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29</v>
      </c>
      <c r="B37" s="5"/>
      <c r="C37" s="47"/>
      <c r="D37" s="56"/>
      <c r="E37" s="57"/>
      <c r="F37" s="58"/>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6"/>
      <c r="E38" s="57"/>
      <c r="F38" s="58"/>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6"/>
      <c r="E39" s="59"/>
      <c r="F39" s="58"/>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6"/>
      <c r="E40" s="59"/>
      <c r="F40" s="58"/>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6"/>
      <c r="E41" s="59"/>
      <c r="F41" s="79"/>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6"/>
      <c r="E42" s="59"/>
      <c r="F42" s="79"/>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6"/>
      <c r="E43" s="59"/>
      <c r="F43" s="58"/>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6"/>
      <c r="E44" s="59"/>
      <c r="F44" s="58"/>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6"/>
      <c r="E45" s="57"/>
      <c r="F45" s="58"/>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6"/>
      <c r="E46" s="57"/>
      <c r="F46" s="58"/>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6"/>
      <c r="E47" s="57"/>
      <c r="F47" s="58"/>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6"/>
      <c r="E48" s="57"/>
      <c r="F48" s="58"/>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6"/>
      <c r="E49" s="57"/>
      <c r="F49" s="58"/>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6"/>
      <c r="E50" s="57"/>
      <c r="F50" s="58"/>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6"/>
      <c r="E51" s="57"/>
      <c r="F51" s="79"/>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6"/>
      <c r="E52" s="57"/>
      <c r="F52" s="58"/>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6"/>
      <c r="E53" s="57"/>
      <c r="F53" s="58"/>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6"/>
      <c r="E54" s="57"/>
      <c r="F54" s="58"/>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6"/>
      <c r="E55" s="57"/>
      <c r="F55" s="58"/>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6"/>
      <c r="E56" s="57"/>
      <c r="F56" s="58"/>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6"/>
      <c r="E57" s="57"/>
      <c r="F57" s="58"/>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0"/>
      <c r="E58" s="61"/>
      <c r="F58" s="62"/>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6" t="s">
        <v>5</v>
      </c>
      <c r="C59" s="97"/>
      <c r="D59" s="7">
        <f>COUNTIF(D9:D58,1.27)</f>
        <v>1</v>
      </c>
      <c r="E59" s="7">
        <f>COUNTIF(E9:E58,1.5)</f>
        <v>1</v>
      </c>
      <c r="F59" s="8">
        <f>COUNTIF(F9:F58,2)</f>
        <v>0</v>
      </c>
      <c r="G59" s="69">
        <f>M59+G8</f>
        <v>103810</v>
      </c>
      <c r="H59" s="70">
        <f>N59+H8</f>
        <v>104500</v>
      </c>
      <c r="I59" s="71">
        <f>O59+I8</f>
        <v>97000</v>
      </c>
      <c r="J59" s="66" t="s">
        <v>30</v>
      </c>
      <c r="K59" s="67">
        <f>B58-B9</f>
        <v>-44263</v>
      </c>
      <c r="L59" s="68" t="s">
        <v>31</v>
      </c>
      <c r="M59" s="80">
        <f>SUM(M9:M58)</f>
        <v>3810</v>
      </c>
      <c r="N59" s="81">
        <f>SUM(N9:N58)</f>
        <v>4500</v>
      </c>
      <c r="O59" s="82">
        <f>SUM(O9:O58)</f>
        <v>-3000</v>
      </c>
    </row>
    <row r="60" spans="1:15" ht="19.5" thickBot="1" x14ac:dyDescent="0.45">
      <c r="A60" s="9"/>
      <c r="B60" s="90" t="s">
        <v>6</v>
      </c>
      <c r="C60" s="91"/>
      <c r="D60" s="7">
        <f>COUNTIF(D9:D58,-1)</f>
        <v>0</v>
      </c>
      <c r="E60" s="7">
        <f>COUNTIF(E9:E58,-1)</f>
        <v>0</v>
      </c>
      <c r="F60" s="8">
        <f>COUNTIF(F9:F58,-1)</f>
        <v>1</v>
      </c>
      <c r="G60" s="88" t="s">
        <v>29</v>
      </c>
      <c r="H60" s="89"/>
      <c r="I60" s="95"/>
      <c r="J60" s="88" t="s">
        <v>32</v>
      </c>
      <c r="K60" s="89"/>
      <c r="L60" s="95"/>
      <c r="M60" s="9"/>
      <c r="N60" s="3"/>
      <c r="O60" s="4"/>
    </row>
    <row r="61" spans="1:15" ht="19.5" thickBot="1" x14ac:dyDescent="0.45">
      <c r="A61" s="9"/>
      <c r="B61" s="90" t="s">
        <v>33</v>
      </c>
      <c r="C61" s="91"/>
      <c r="D61" s="7">
        <f>COUNTIF(D9:D58,0)</f>
        <v>0</v>
      </c>
      <c r="E61" s="7">
        <f>COUNTIF(E9:E58,0)</f>
        <v>0</v>
      </c>
      <c r="F61" s="7">
        <f>COUNTIF(F9:F58,0)</f>
        <v>0</v>
      </c>
      <c r="G61" s="75">
        <f>G59/G8</f>
        <v>1.0381</v>
      </c>
      <c r="H61" s="76">
        <f t="shared" ref="H61" si="21">H59/H8</f>
        <v>1.0449999999999999</v>
      </c>
      <c r="I61" s="77">
        <f>I59/I8</f>
        <v>0.97</v>
      </c>
      <c r="J61" s="64">
        <f>(G61-100%)*30/K59</f>
        <v>-2.5822922079389122E-5</v>
      </c>
      <c r="K61" s="64">
        <f>(H61-100%)*30/K59</f>
        <v>-3.0499514266994959E-5</v>
      </c>
      <c r="L61" s="65">
        <f>(I61-100%)*30/K59</f>
        <v>2.0333009511330024E-5</v>
      </c>
      <c r="M61" s="10"/>
      <c r="N61" s="2"/>
      <c r="O61" s="11"/>
    </row>
    <row r="62" spans="1:15" ht="19.5" thickBot="1" x14ac:dyDescent="0.45">
      <c r="A62" s="3"/>
      <c r="B62" s="88" t="s">
        <v>4</v>
      </c>
      <c r="C62" s="89"/>
      <c r="D62" s="78">
        <f t="shared" ref="D62:E62" si="22">D59/(D59+D60+D61)</f>
        <v>1</v>
      </c>
      <c r="E62" s="73">
        <f t="shared" si="22"/>
        <v>1</v>
      </c>
      <c r="F62" s="74">
        <f>F59/(F59+F60+F61)</f>
        <v>0</v>
      </c>
    </row>
    <row r="64" spans="1:15" x14ac:dyDescent="0.4">
      <c r="D64" s="72"/>
      <c r="E64" s="72"/>
      <c r="F64" s="72"/>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2:B202"/>
  <sheetViews>
    <sheetView zoomScale="80" zoomScaleNormal="80" workbookViewId="0">
      <selection activeCell="D52" sqref="D52"/>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2" spans="2:2" x14ac:dyDescent="0.4">
      <c r="B2" s="52" t="s">
        <v>37</v>
      </c>
    </row>
    <row r="43" spans="2:2" x14ac:dyDescent="0.4">
      <c r="B43" s="52" t="s">
        <v>39</v>
      </c>
    </row>
    <row r="44" spans="2:2" x14ac:dyDescent="0.4">
      <c r="B44" s="52" t="s">
        <v>42</v>
      </c>
    </row>
    <row r="45" spans="2:2" x14ac:dyDescent="0.4">
      <c r="B45" s="52" t="s">
        <v>40</v>
      </c>
    </row>
    <row r="46" spans="2:2" x14ac:dyDescent="0.4">
      <c r="B46" s="52" t="s">
        <v>41</v>
      </c>
    </row>
    <row r="47" spans="2:2" x14ac:dyDescent="0.4">
      <c r="B47" s="52" t="s">
        <v>43</v>
      </c>
    </row>
    <row r="48" spans="2:2" x14ac:dyDescent="0.4">
      <c r="B48" s="52" t="s">
        <v>44</v>
      </c>
    </row>
    <row r="49" spans="2:2" x14ac:dyDescent="0.4">
      <c r="B49" s="86"/>
    </row>
    <row r="50" spans="2:2" x14ac:dyDescent="0.4">
      <c r="B50" s="86" t="s">
        <v>45</v>
      </c>
    </row>
    <row r="51" spans="2:2" x14ac:dyDescent="0.4">
      <c r="B51" s="84"/>
    </row>
    <row r="52" spans="2:2" x14ac:dyDescent="0.4">
      <c r="B52" s="84"/>
    </row>
    <row r="53" spans="2:2" x14ac:dyDescent="0.4">
      <c r="B53" s="84"/>
    </row>
    <row r="54" spans="2:2" x14ac:dyDescent="0.4">
      <c r="B54" s="84"/>
    </row>
    <row r="55" spans="2:2" x14ac:dyDescent="0.4">
      <c r="B55" s="84"/>
    </row>
    <row r="56" spans="2:2" x14ac:dyDescent="0.4">
      <c r="B56" s="84"/>
    </row>
    <row r="63" spans="2:2" x14ac:dyDescent="0.4">
      <c r="B63" s="85"/>
    </row>
    <row r="173" spans="2:2" x14ac:dyDescent="0.4">
      <c r="B173" s="84"/>
    </row>
    <row r="174" spans="2:2" x14ac:dyDescent="0.4">
      <c r="B174" s="84"/>
    </row>
    <row r="175" spans="2:2" x14ac:dyDescent="0.4">
      <c r="B175" s="84"/>
    </row>
    <row r="176" spans="2:2" x14ac:dyDescent="0.4">
      <c r="B176" s="84"/>
    </row>
    <row r="177" spans="2:2" x14ac:dyDescent="0.4">
      <c r="B177" s="84"/>
    </row>
    <row r="180" spans="2:2" x14ac:dyDescent="0.4">
      <c r="B180" s="84"/>
    </row>
    <row r="200" spans="2:2" x14ac:dyDescent="0.4">
      <c r="B200" s="84"/>
    </row>
    <row r="202" spans="2:2" x14ac:dyDescent="0.4">
      <c r="B202" s="84"/>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40"/>
  <sheetViews>
    <sheetView tabSelected="1" zoomScale="145" zoomScaleSheetLayoutView="100" workbookViewId="0">
      <selection activeCell="M24" sqref="M24"/>
    </sheetView>
  </sheetViews>
  <sheetFormatPr defaultColWidth="8.125" defaultRowHeight="13.5" x14ac:dyDescent="0.4"/>
  <cols>
    <col min="1" max="16384" width="8.125" style="52"/>
  </cols>
  <sheetData>
    <row r="1" spans="1:10" x14ac:dyDescent="0.4">
      <c r="A1" s="52" t="s">
        <v>25</v>
      </c>
    </row>
    <row r="2" spans="1:10" x14ac:dyDescent="0.4">
      <c r="A2" s="98" t="s">
        <v>46</v>
      </c>
      <c r="B2" s="99"/>
      <c r="C2" s="99"/>
      <c r="D2" s="99"/>
      <c r="E2" s="99"/>
      <c r="F2" s="99"/>
      <c r="G2" s="99"/>
      <c r="H2" s="99"/>
      <c r="I2" s="99"/>
      <c r="J2" s="99"/>
    </row>
    <row r="3" spans="1:10" x14ac:dyDescent="0.4">
      <c r="A3" s="99"/>
      <c r="B3" s="99"/>
      <c r="C3" s="99"/>
      <c r="D3" s="99"/>
      <c r="E3" s="99"/>
      <c r="F3" s="99"/>
      <c r="G3" s="99"/>
      <c r="H3" s="99"/>
      <c r="I3" s="99"/>
      <c r="J3" s="99"/>
    </row>
    <row r="4" spans="1:10" x14ac:dyDescent="0.4">
      <c r="A4" s="99"/>
      <c r="B4" s="99"/>
      <c r="C4" s="99"/>
      <c r="D4" s="99"/>
      <c r="E4" s="99"/>
      <c r="F4" s="99"/>
      <c r="G4" s="99"/>
      <c r="H4" s="99"/>
      <c r="I4" s="99"/>
      <c r="J4" s="99"/>
    </row>
    <row r="5" spans="1:10" x14ac:dyDescent="0.4">
      <c r="A5" s="99"/>
      <c r="B5" s="99"/>
      <c r="C5" s="99"/>
      <c r="D5" s="99"/>
      <c r="E5" s="99"/>
      <c r="F5" s="99"/>
      <c r="G5" s="99"/>
      <c r="H5" s="99"/>
      <c r="I5" s="99"/>
      <c r="J5" s="99"/>
    </row>
    <row r="6" spans="1:10" x14ac:dyDescent="0.4">
      <c r="A6" s="99"/>
      <c r="B6" s="99"/>
      <c r="C6" s="99"/>
      <c r="D6" s="99"/>
      <c r="E6" s="99"/>
      <c r="F6" s="99"/>
      <c r="G6" s="99"/>
      <c r="H6" s="99"/>
      <c r="I6" s="99"/>
      <c r="J6" s="99"/>
    </row>
    <row r="7" spans="1:10" x14ac:dyDescent="0.4">
      <c r="A7" s="99"/>
      <c r="B7" s="99"/>
      <c r="C7" s="99"/>
      <c r="D7" s="99"/>
      <c r="E7" s="99"/>
      <c r="F7" s="99"/>
      <c r="G7" s="99"/>
      <c r="H7" s="99"/>
      <c r="I7" s="99"/>
      <c r="J7" s="99"/>
    </row>
    <row r="8" spans="1:10" x14ac:dyDescent="0.4">
      <c r="A8" s="99"/>
      <c r="B8" s="99"/>
      <c r="C8" s="99"/>
      <c r="D8" s="99"/>
      <c r="E8" s="99"/>
      <c r="F8" s="99"/>
      <c r="G8" s="99"/>
      <c r="H8" s="99"/>
      <c r="I8" s="99"/>
      <c r="J8" s="99"/>
    </row>
    <row r="9" spans="1:10" x14ac:dyDescent="0.4">
      <c r="A9" s="99"/>
      <c r="B9" s="99"/>
      <c r="C9" s="99"/>
      <c r="D9" s="99"/>
      <c r="E9" s="99"/>
      <c r="F9" s="99"/>
      <c r="G9" s="99"/>
      <c r="H9" s="99"/>
      <c r="I9" s="99"/>
      <c r="J9" s="99"/>
    </row>
    <row r="10" spans="1:10" x14ac:dyDescent="0.4">
      <c r="A10" s="99"/>
      <c r="B10" s="99"/>
      <c r="C10" s="99"/>
      <c r="D10" s="99"/>
      <c r="E10" s="99"/>
      <c r="F10" s="99"/>
      <c r="G10" s="99"/>
      <c r="H10" s="99"/>
      <c r="I10" s="99"/>
      <c r="J10" s="99"/>
    </row>
    <row r="11" spans="1:10" x14ac:dyDescent="0.4">
      <c r="A11" s="99"/>
      <c r="B11" s="99"/>
      <c r="C11" s="99"/>
      <c r="D11" s="99"/>
      <c r="E11" s="99"/>
      <c r="F11" s="99"/>
      <c r="G11" s="99"/>
      <c r="H11" s="99"/>
      <c r="I11" s="99"/>
      <c r="J11" s="99"/>
    </row>
    <row r="12" spans="1:10" x14ac:dyDescent="0.4">
      <c r="A12" s="99"/>
      <c r="B12" s="99"/>
      <c r="C12" s="99"/>
      <c r="D12" s="99"/>
      <c r="E12" s="99"/>
      <c r="F12" s="99"/>
      <c r="G12" s="99"/>
      <c r="H12" s="99"/>
      <c r="I12" s="99"/>
      <c r="J12" s="99"/>
    </row>
    <row r="13" spans="1:10" x14ac:dyDescent="0.4">
      <c r="A13" s="99"/>
      <c r="B13" s="99"/>
      <c r="C13" s="99"/>
      <c r="D13" s="99"/>
      <c r="E13" s="99"/>
      <c r="F13" s="99"/>
      <c r="G13" s="99"/>
      <c r="H13" s="99"/>
      <c r="I13" s="99"/>
      <c r="J13" s="99"/>
    </row>
    <row r="14" spans="1:10" x14ac:dyDescent="0.4">
      <c r="A14" s="99"/>
      <c r="B14" s="99"/>
      <c r="C14" s="99"/>
      <c r="D14" s="99"/>
      <c r="E14" s="99"/>
      <c r="F14" s="99"/>
      <c r="G14" s="99"/>
      <c r="H14" s="99"/>
      <c r="I14" s="99"/>
      <c r="J14" s="99"/>
    </row>
    <row r="15" spans="1:10" x14ac:dyDescent="0.4">
      <c r="A15" s="99"/>
      <c r="B15" s="99"/>
      <c r="C15" s="99"/>
      <c r="D15" s="99"/>
      <c r="E15" s="99"/>
      <c r="F15" s="99"/>
      <c r="G15" s="99"/>
      <c r="H15" s="99"/>
      <c r="I15" s="99"/>
      <c r="J15" s="99"/>
    </row>
    <row r="16" spans="1:10" x14ac:dyDescent="0.4">
      <c r="A16" s="99"/>
      <c r="B16" s="99"/>
      <c r="C16" s="99"/>
      <c r="D16" s="99"/>
      <c r="E16" s="99"/>
      <c r="F16" s="99"/>
      <c r="G16" s="99"/>
      <c r="H16" s="99"/>
      <c r="I16" s="99"/>
      <c r="J16" s="99"/>
    </row>
    <row r="17" spans="1:10" x14ac:dyDescent="0.4">
      <c r="A17" s="99"/>
      <c r="B17" s="99"/>
      <c r="C17" s="99"/>
      <c r="D17" s="99"/>
      <c r="E17" s="99"/>
      <c r="F17" s="99"/>
      <c r="G17" s="99"/>
      <c r="H17" s="99"/>
      <c r="I17" s="99"/>
      <c r="J17" s="99"/>
    </row>
    <row r="18" spans="1:10" x14ac:dyDescent="0.4">
      <c r="A18" s="99"/>
      <c r="B18" s="99"/>
      <c r="C18" s="99"/>
      <c r="D18" s="99"/>
      <c r="E18" s="99"/>
      <c r="F18" s="99"/>
      <c r="G18" s="99"/>
      <c r="H18" s="99"/>
      <c r="I18" s="99"/>
      <c r="J18" s="99"/>
    </row>
    <row r="19" spans="1:10" x14ac:dyDescent="0.4">
      <c r="A19" s="99"/>
      <c r="B19" s="99"/>
      <c r="C19" s="99"/>
      <c r="D19" s="99"/>
      <c r="E19" s="99"/>
      <c r="F19" s="99"/>
      <c r="G19" s="99"/>
      <c r="H19" s="99"/>
      <c r="I19" s="99"/>
      <c r="J19" s="99"/>
    </row>
    <row r="21" spans="1:10" x14ac:dyDescent="0.4">
      <c r="A21" s="52" t="s">
        <v>26</v>
      </c>
    </row>
    <row r="22" spans="1:10" x14ac:dyDescent="0.4">
      <c r="A22" s="100" t="s">
        <v>48</v>
      </c>
      <c r="B22" s="101"/>
      <c r="C22" s="101"/>
      <c r="D22" s="101"/>
      <c r="E22" s="101"/>
      <c r="F22" s="101"/>
      <c r="G22" s="101"/>
      <c r="H22" s="101"/>
      <c r="I22" s="101"/>
      <c r="J22" s="101"/>
    </row>
    <row r="23" spans="1:10" x14ac:dyDescent="0.4">
      <c r="A23" s="101"/>
      <c r="B23" s="101"/>
      <c r="C23" s="101"/>
      <c r="D23" s="101"/>
      <c r="E23" s="101"/>
      <c r="F23" s="101"/>
      <c r="G23" s="101"/>
      <c r="H23" s="101"/>
      <c r="I23" s="101"/>
      <c r="J23" s="101"/>
    </row>
    <row r="24" spans="1:10" x14ac:dyDescent="0.4">
      <c r="A24" s="101"/>
      <c r="B24" s="101"/>
      <c r="C24" s="101"/>
      <c r="D24" s="101"/>
      <c r="E24" s="101"/>
      <c r="F24" s="101"/>
      <c r="G24" s="101"/>
      <c r="H24" s="101"/>
      <c r="I24" s="101"/>
      <c r="J24" s="101"/>
    </row>
    <row r="25" spans="1:10" x14ac:dyDescent="0.4">
      <c r="A25" s="101"/>
      <c r="B25" s="101"/>
      <c r="C25" s="101"/>
      <c r="D25" s="101"/>
      <c r="E25" s="101"/>
      <c r="F25" s="101"/>
      <c r="G25" s="101"/>
      <c r="H25" s="101"/>
      <c r="I25" s="101"/>
      <c r="J25" s="101"/>
    </row>
    <row r="26" spans="1:10" x14ac:dyDescent="0.4">
      <c r="A26" s="101"/>
      <c r="B26" s="101"/>
      <c r="C26" s="101"/>
      <c r="D26" s="101"/>
      <c r="E26" s="101"/>
      <c r="F26" s="101"/>
      <c r="G26" s="101"/>
      <c r="H26" s="101"/>
      <c r="I26" s="101"/>
      <c r="J26" s="101"/>
    </row>
    <row r="27" spans="1:10" x14ac:dyDescent="0.4">
      <c r="A27" s="101"/>
      <c r="B27" s="101"/>
      <c r="C27" s="101"/>
      <c r="D27" s="101"/>
      <c r="E27" s="101"/>
      <c r="F27" s="101"/>
      <c r="G27" s="101"/>
      <c r="H27" s="101"/>
      <c r="I27" s="101"/>
      <c r="J27" s="101"/>
    </row>
    <row r="28" spans="1:10" x14ac:dyDescent="0.4">
      <c r="A28" s="101"/>
      <c r="B28" s="101"/>
      <c r="C28" s="101"/>
      <c r="D28" s="101"/>
      <c r="E28" s="101"/>
      <c r="F28" s="101"/>
      <c r="G28" s="101"/>
      <c r="H28" s="101"/>
      <c r="I28" s="101"/>
      <c r="J28" s="101"/>
    </row>
    <row r="29" spans="1:10" x14ac:dyDescent="0.4">
      <c r="A29" s="101"/>
      <c r="B29" s="101"/>
      <c r="C29" s="101"/>
      <c r="D29" s="101"/>
      <c r="E29" s="101"/>
      <c r="F29" s="101"/>
      <c r="G29" s="101"/>
      <c r="H29" s="101"/>
      <c r="I29" s="101"/>
      <c r="J29" s="101"/>
    </row>
    <row r="31" spans="1:10" x14ac:dyDescent="0.4">
      <c r="A31" s="52" t="s">
        <v>27</v>
      </c>
    </row>
    <row r="32" spans="1:10" x14ac:dyDescent="0.4">
      <c r="A32" s="100" t="s">
        <v>47</v>
      </c>
      <c r="B32" s="100"/>
      <c r="C32" s="100"/>
      <c r="D32" s="100"/>
      <c r="E32" s="100"/>
      <c r="F32" s="100"/>
      <c r="G32" s="100"/>
      <c r="H32" s="100"/>
      <c r="I32" s="100"/>
      <c r="J32" s="100"/>
    </row>
    <row r="33" spans="1:10" x14ac:dyDescent="0.4">
      <c r="A33" s="100"/>
      <c r="B33" s="100"/>
      <c r="C33" s="100"/>
      <c r="D33" s="100"/>
      <c r="E33" s="100"/>
      <c r="F33" s="100"/>
      <c r="G33" s="100"/>
      <c r="H33" s="100"/>
      <c r="I33" s="100"/>
      <c r="J33" s="100"/>
    </row>
    <row r="34" spans="1:10" x14ac:dyDescent="0.4">
      <c r="A34" s="100"/>
      <c r="B34" s="100"/>
      <c r="C34" s="100"/>
      <c r="D34" s="100"/>
      <c r="E34" s="100"/>
      <c r="F34" s="100"/>
      <c r="G34" s="100"/>
      <c r="H34" s="100"/>
      <c r="I34" s="100"/>
      <c r="J34" s="100"/>
    </row>
    <row r="35" spans="1:10" x14ac:dyDescent="0.4">
      <c r="A35" s="100"/>
      <c r="B35" s="100"/>
      <c r="C35" s="100"/>
      <c r="D35" s="100"/>
      <c r="E35" s="100"/>
      <c r="F35" s="100"/>
      <c r="G35" s="100"/>
      <c r="H35" s="100"/>
      <c r="I35" s="100"/>
      <c r="J35" s="100"/>
    </row>
    <row r="36" spans="1:10" x14ac:dyDescent="0.4">
      <c r="A36" s="100"/>
      <c r="B36" s="100"/>
      <c r="C36" s="100"/>
      <c r="D36" s="100"/>
      <c r="E36" s="100"/>
      <c r="F36" s="100"/>
      <c r="G36" s="100"/>
      <c r="H36" s="100"/>
      <c r="I36" s="100"/>
      <c r="J36" s="100"/>
    </row>
    <row r="37" spans="1:10" x14ac:dyDescent="0.4">
      <c r="A37" s="100"/>
      <c r="B37" s="100"/>
      <c r="C37" s="100"/>
      <c r="D37" s="100"/>
      <c r="E37" s="100"/>
      <c r="F37" s="100"/>
      <c r="G37" s="100"/>
      <c r="H37" s="100"/>
      <c r="I37" s="100"/>
      <c r="J37" s="100"/>
    </row>
    <row r="38" spans="1:10" x14ac:dyDescent="0.4">
      <c r="A38" s="100"/>
      <c r="B38" s="100"/>
      <c r="C38" s="100"/>
      <c r="D38" s="100"/>
      <c r="E38" s="100"/>
      <c r="F38" s="100"/>
      <c r="G38" s="100"/>
      <c r="H38" s="100"/>
      <c r="I38" s="100"/>
      <c r="J38" s="100"/>
    </row>
    <row r="39" spans="1:10" x14ac:dyDescent="0.4">
      <c r="A39" s="100"/>
      <c r="B39" s="100"/>
      <c r="C39" s="100"/>
      <c r="D39" s="100"/>
      <c r="E39" s="100"/>
      <c r="F39" s="100"/>
      <c r="G39" s="100"/>
      <c r="H39" s="100"/>
      <c r="I39" s="100"/>
      <c r="J39" s="100"/>
    </row>
    <row r="40" spans="1:10" x14ac:dyDescent="0.4">
      <c r="A40" s="100"/>
      <c r="B40" s="100"/>
      <c r="C40" s="100"/>
      <c r="D40" s="100"/>
      <c r="E40" s="100"/>
      <c r="F40" s="100"/>
      <c r="G40" s="100"/>
      <c r="H40" s="100"/>
      <c r="I40" s="100"/>
      <c r="J40" s="100"/>
    </row>
  </sheetData>
  <mergeCells count="3">
    <mergeCell ref="A2:J19"/>
    <mergeCell ref="A22:J29"/>
    <mergeCell ref="A32:J40"/>
  </mergeCells>
  <phoneticPr fontId="1"/>
  <pageMargins left="0.75" right="0.75" top="1" bottom="1" header="0.51111111111111107" footer="0.5111111111111110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13</v>
      </c>
      <c r="B1" s="31"/>
      <c r="C1" s="32"/>
      <c r="D1" s="33"/>
      <c r="E1" s="32"/>
      <c r="F1" s="33"/>
      <c r="G1" s="32"/>
      <c r="H1" s="33"/>
    </row>
    <row r="2" spans="1:8" x14ac:dyDescent="0.4">
      <c r="A2" s="34"/>
      <c r="B2" s="32"/>
      <c r="C2" s="32"/>
      <c r="D2" s="33"/>
      <c r="E2" s="32"/>
      <c r="F2" s="33"/>
      <c r="G2" s="32"/>
      <c r="H2" s="33"/>
    </row>
    <row r="3" spans="1:8" x14ac:dyDescent="0.4">
      <c r="A3" s="35" t="s">
        <v>14</v>
      </c>
      <c r="B3" s="35" t="s">
        <v>15</v>
      </c>
      <c r="C3" s="35" t="s">
        <v>16</v>
      </c>
      <c r="D3" s="36" t="s">
        <v>17</v>
      </c>
      <c r="E3" s="35" t="s">
        <v>18</v>
      </c>
      <c r="F3" s="36" t="s">
        <v>17</v>
      </c>
      <c r="G3" s="35" t="s">
        <v>19</v>
      </c>
      <c r="H3" s="36" t="s">
        <v>17</v>
      </c>
    </row>
    <row r="4" spans="1:8" x14ac:dyDescent="0.4">
      <c r="A4" s="37" t="s">
        <v>20</v>
      </c>
      <c r="B4" s="37" t="s">
        <v>21</v>
      </c>
      <c r="C4" s="37"/>
      <c r="D4" s="38"/>
      <c r="E4" s="37"/>
      <c r="F4" s="38"/>
      <c r="G4" s="37"/>
      <c r="H4" s="38"/>
    </row>
    <row r="5" spans="1:8" x14ac:dyDescent="0.4">
      <c r="A5" s="37" t="s">
        <v>20</v>
      </c>
      <c r="B5" s="37"/>
      <c r="C5" s="37"/>
      <c r="D5" s="38"/>
      <c r="E5" s="37"/>
      <c r="F5" s="39"/>
      <c r="G5" s="37"/>
      <c r="H5" s="39"/>
    </row>
    <row r="6" spans="1:8" x14ac:dyDescent="0.4">
      <c r="A6" s="37" t="s">
        <v>20</v>
      </c>
      <c r="B6" s="37"/>
      <c r="C6" s="37"/>
      <c r="D6" s="39"/>
      <c r="E6" s="37"/>
      <c r="F6" s="39"/>
      <c r="G6" s="37"/>
      <c r="H6" s="39"/>
    </row>
    <row r="7" spans="1:8" x14ac:dyDescent="0.4">
      <c r="A7" s="37" t="s">
        <v>20</v>
      </c>
      <c r="B7" s="37"/>
      <c r="C7" s="37"/>
      <c r="D7" s="39"/>
      <c r="E7" s="37"/>
      <c r="F7" s="39"/>
      <c r="G7" s="37"/>
      <c r="H7" s="39"/>
    </row>
    <row r="8" spans="1:8" x14ac:dyDescent="0.4">
      <c r="A8" s="37" t="s">
        <v>20</v>
      </c>
      <c r="B8" s="37"/>
      <c r="C8" s="37"/>
      <c r="D8" s="39"/>
      <c r="E8" s="37"/>
      <c r="F8" s="39"/>
      <c r="G8" s="37"/>
      <c r="H8" s="39"/>
    </row>
    <row r="9" spans="1:8" x14ac:dyDescent="0.4">
      <c r="A9" s="37" t="s">
        <v>20</v>
      </c>
      <c r="B9" s="37"/>
      <c r="C9" s="37"/>
      <c r="D9" s="39"/>
      <c r="E9" s="37"/>
      <c r="F9" s="39"/>
      <c r="G9" s="37"/>
      <c r="H9" s="39"/>
    </row>
    <row r="10" spans="1:8" x14ac:dyDescent="0.4">
      <c r="A10" s="37" t="s">
        <v>20</v>
      </c>
      <c r="B10" s="37"/>
      <c r="C10" s="37"/>
      <c r="D10" s="39"/>
      <c r="E10" s="37"/>
      <c r="F10" s="39"/>
      <c r="G10" s="37"/>
      <c r="H10" s="39"/>
    </row>
    <row r="11" spans="1:8" x14ac:dyDescent="0.4">
      <c r="A11" s="37" t="s">
        <v>20</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user</cp:lastModifiedBy>
  <dcterms:created xsi:type="dcterms:W3CDTF">2020-09-18T03:10:57Z</dcterms:created>
  <dcterms:modified xsi:type="dcterms:W3CDTF">2021-10-17T20:02:25Z</dcterms:modified>
</cp:coreProperties>
</file>